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360" windowWidth="13380" windowHeight="5010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Q34" i="1" l="1"/>
  <c r="Q33" i="1"/>
  <c r="Q32" i="1"/>
  <c r="Q31" i="1"/>
  <c r="Q30" i="1"/>
  <c r="B71" i="1"/>
  <c r="B70" i="1"/>
  <c r="B69" i="1"/>
  <c r="B68" i="1"/>
  <c r="B67" i="1"/>
  <c r="B48" i="1"/>
  <c r="Q11" i="1"/>
  <c r="B45" i="1" s="1"/>
  <c r="Q18" i="1"/>
  <c r="B46" i="1" s="1"/>
  <c r="D31" i="1"/>
  <c r="D32" i="1" s="1"/>
  <c r="D33" i="1" s="1"/>
  <c r="D34" i="1" s="1"/>
  <c r="E31" i="1"/>
  <c r="E32" i="1" s="1"/>
  <c r="E33" i="1" s="1"/>
  <c r="E34" i="1" s="1"/>
  <c r="D22" i="1"/>
  <c r="E22" i="1"/>
  <c r="Q22" i="1" l="1"/>
  <c r="Q15" i="1"/>
  <c r="B65" i="1" l="1"/>
  <c r="B66" i="1"/>
  <c r="B60" i="1"/>
  <c r="B61" i="1"/>
  <c r="B62" i="1"/>
  <c r="B63" i="1"/>
  <c r="B64" i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B59" i="1" l="1"/>
  <c r="B58" i="1"/>
  <c r="E23" i="1" l="1"/>
  <c r="E24" i="1" s="1"/>
  <c r="E25" i="1" s="1"/>
  <c r="E26" i="1" s="1"/>
  <c r="E27" i="1" s="1"/>
  <c r="E28" i="1" s="1"/>
  <c r="E29" i="1" s="1"/>
  <c r="E30" i="1" s="1"/>
  <c r="B54" i="1" l="1"/>
  <c r="Q38" i="1" l="1"/>
  <c r="B44" i="1" l="1"/>
  <c r="B55" i="1" s="1"/>
  <c r="Q8" i="1"/>
  <c r="Q23" i="1"/>
  <c r="Q24" i="1" s="1"/>
  <c r="Q25" i="1" s="1"/>
  <c r="Q26" i="1" s="1"/>
  <c r="Q27" i="1" s="1"/>
  <c r="Q28" i="1" s="1"/>
  <c r="Q29" i="1" s="1"/>
  <c r="B47" i="1" s="1"/>
  <c r="Q16" i="1"/>
  <c r="Q17" i="1" s="1"/>
  <c r="Q9" i="1" l="1"/>
  <c r="Q10" i="1" s="1"/>
  <c r="B56" i="1" s="1"/>
  <c r="B57" i="1"/>
  <c r="D23" i="1"/>
  <c r="B52" i="1" l="1"/>
  <c r="D24" i="1"/>
  <c r="D25" i="1" s="1"/>
  <c r="D26" i="1" s="1"/>
  <c r="D27" i="1" s="1"/>
  <c r="D28" i="1" s="1"/>
  <c r="D29" i="1" s="1"/>
  <c r="D30" i="1" s="1"/>
  <c r="B53" i="1" s="1"/>
</calcChain>
</file>

<file path=xl/sharedStrings.xml><?xml version="1.0" encoding="utf-8"?>
<sst xmlns="http://schemas.openxmlformats.org/spreadsheetml/2006/main" count="183" uniqueCount="113">
  <si>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</si>
  <si>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</si>
  <si>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</si>
  <si>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</si>
  <si>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</si>
  <si>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</si>
  <si>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</si>
  <si>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</si>
  <si>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</si>
  <si>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</si>
  <si>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</si>
  <si>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</si>
  <si>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</si>
  <si>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</si>
  <si>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</si>
  <si>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</si>
  <si>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</si>
  <si>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</si>
  <si>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TABS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</si>
  <si>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</si>
  <si>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</si>
  <si>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</si>
  <si>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</si>
  <si>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</si>
  <si>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</si>
  <si>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</si>
  <si>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</si>
  <si>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</si>
  <si>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</si>
  <si>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</si>
  <si>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</si>
  <si>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</si>
  <si>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</si>
  <si>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</si>
  <si>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</si>
  <si>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</si>
  <si>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</si>
  <si>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</si>
  <si>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</si>
  <si>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</si>
  <si>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</si>
  <si>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</si>
  <si>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</si>
  <si>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</si>
  <si>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Tool Tip</t>
  </si>
  <si>
    <t>GROUPS</t>
  </si>
  <si>
    <t>DESCRIPTIONS</t>
  </si>
  <si>
    <t>Determine Dialog Title and Caption</t>
  </si>
  <si>
    <t>Caption</t>
  </si>
  <si>
    <t>DESCRIPTIONS property concatenation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</si>
  <si>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</si>
  <si>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</si>
  <si>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</si>
  <si>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</si>
  <si>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</si>
  <si>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</si>
  <si>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</si>
  <si>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</si>
  <si>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</si>
  <si>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</si>
  <si>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1p</t>
  </si>
  <si>
    <t>V</t>
  </si>
  <si>
    <t>6.2_subcircuit_load_dialog_definition_worksheet.xlsx</t>
  </si>
  <si>
    <t>These cells must not be changed</t>
  </si>
  <si>
    <t>2.0</t>
  </si>
  <si>
    <t>RADIO</t>
  </si>
  <si>
    <t>Dialog Definition Worksheet for RadioSelectWidgetStackDialog based Parameter Editing Dialogs</t>
  </si>
  <si>
    <t>DEADTIME_HSON</t>
  </si>
  <si>
    <t>DEADTIME_LSON</t>
  </si>
  <si>
    <t>SWS_HYSTWD</t>
  </si>
  <si>
    <t>SWS_TH</t>
  </si>
  <si>
    <t>SWS_EN_DELAY</t>
  </si>
  <si>
    <t>SWS_DELAY</t>
  </si>
  <si>
    <t>ZCS_HYSTWD</t>
  </si>
  <si>
    <t>ZCS_TH</t>
  </si>
  <si>
    <t>ZCS_EN_DELAY</t>
  </si>
  <si>
    <t>ZCS_DELAY</t>
  </si>
  <si>
    <t>LS_EN_DELAY</t>
  </si>
  <si>
    <t>PROBES_ENABLED</t>
  </si>
  <si>
    <t>PROBES_ENABLED_TON</t>
  </si>
  <si>
    <t>10n</t>
  </si>
  <si>
    <t>3n</t>
  </si>
  <si>
    <t>2m</t>
  </si>
  <si>
    <t>40n</t>
  </si>
  <si>
    <t>Deadtime - LS Off to HS On</t>
  </si>
  <si>
    <t>Deadtime - HS Off to LS On</t>
  </si>
  <si>
    <t>Hysteresis</t>
  </si>
  <si>
    <t>Threshold</t>
  </si>
  <si>
    <t>Enable Delay</t>
  </si>
  <si>
    <t>Propagation Delay</t>
  </si>
  <si>
    <t>Enable Probes?</t>
  </si>
  <si>
    <t>Enable Ton Probes?</t>
  </si>
  <si>
    <t>Delays</t>
  </si>
  <si>
    <t>Zero Current Sensor</t>
  </si>
  <si>
    <t>Switch Sensor</t>
  </si>
  <si>
    <t>Probes</t>
  </si>
  <si>
    <t>s</t>
  </si>
  <si>
    <t>The deadtime delay between the low side driver turning off and the high side driver turning on.</t>
  </si>
  <si>
    <t>The deadtime delay between the high side driver turning off and the low side driver turning on.</t>
  </si>
  <si>
    <t>The hysteresis window for the Switch sensing pin SWS.</t>
  </si>
  <si>
    <t>The threshold for the Switch sensing pin SWS.</t>
  </si>
  <si>
    <t>The delay to enable the switch sensing circuit from the falling edge of the input pin.</t>
  </si>
  <si>
    <t>The propagation delay of the switch sensing circuit.</t>
  </si>
  <si>
    <t>The hysteresis window for the zero current sensor.</t>
  </si>
  <si>
    <t>The threshold for the zero current sensor.</t>
  </si>
  <si>
    <t>The delay to enable the zero current sensor from the falling edge of the input pin.</t>
  </si>
  <si>
    <t>The propagation delay of the zero current sensing circuit.</t>
  </si>
  <si>
    <t>The delay to enable th LS driver from the driver LS_EN pin.</t>
  </si>
  <si>
    <t>If checked the internal probes are enabled</t>
  </si>
  <si>
    <t>if checked the internal per-cycle probes are enabled.</t>
  </si>
  <si>
    <t>Totem Pole Driver</t>
  </si>
  <si>
    <t>Edit Totem Pole Driver</t>
  </si>
  <si>
    <t>edit_parameterised_multi_prop_device_tab_value_dialog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</si>
</sst>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6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1" fillId="2" borderId="1" xfId="1" quotePrefix="1"/>
    <xf numFmtId="0" fontId="7" fillId="0" borderId="0" xfId="0" applyFont="1"/>
    <xf numFmtId="0" fontId="3" fillId="0" borderId="0" xfId="0" applyFont="1" applyAlignment="1">
      <alignment horizontal="left"/>
    </xf>
    <xf numFmtId="0" fontId="1" fillId="2" borderId="1" xfId="1" quotePrefix="1" applyAlignment="1">
      <alignment horizontal="center" vertical="top"/>
    </xf>
    <xf numFmtId="0" fontId="1" fillId="2" borderId="1" xfId="1" applyAlignment="1">
      <alignment horizontal="center" vertical="top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81"/>
  <sheetViews>
    <sheetView tabSelected="1" topLeftCell="A39" zoomScale="85" zoomScaleNormal="85" workbookViewId="0">
      <selection activeCell="B52" sqref="B52:B71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94.140625" customWidth="1"/>
    <col min="5" max="5" width="38.7109375" customWidth="1"/>
    <col min="6" max="6" width="18.7109375" bestFit="1" customWidth="1"/>
    <col min="7" max="7" width="14" bestFit="1" customWidth="1"/>
    <col min="8" max="8" width="14.7109375" bestFit="1" customWidth="1"/>
    <col min="9" max="9" width="16.5703125" customWidth="1"/>
    <col min="10" max="10" width="19.140625" customWidth="1"/>
    <col min="11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55</v>
      </c>
      <c r="B1" t="s">
        <v>62</v>
      </c>
    </row>
    <row r="2" spans="1:17" ht="14.45" x14ac:dyDescent="0.3">
      <c r="A2" t="s">
        <v>56</v>
      </c>
      <c r="B2" s="19" t="s">
        <v>64</v>
      </c>
    </row>
    <row r="3" spans="1:17" ht="14.45" x14ac:dyDescent="0.3">
      <c r="A3" t="s">
        <v>57</v>
      </c>
      <c r="B3" s="20">
        <v>42284</v>
      </c>
    </row>
    <row r="4" spans="1:17" ht="14.45" x14ac:dyDescent="0.3">
      <c r="B4" s="20"/>
    </row>
    <row r="5" spans="1:17" ht="14.45" x14ac:dyDescent="0.3">
      <c r="B5" s="23" t="s">
        <v>66</v>
      </c>
      <c r="C5" s="23"/>
      <c r="D5" s="23"/>
      <c r="E5" s="23"/>
      <c r="F5" s="23"/>
      <c r="G5" s="23"/>
      <c r="H5" s="23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34</v>
      </c>
      <c r="B7" s="12" t="s">
        <v>50</v>
      </c>
      <c r="Q7" s="1" t="s">
        <v>51</v>
      </c>
    </row>
    <row r="8" spans="1:17" ht="14.45" x14ac:dyDescent="0.3">
      <c r="B8" s="11" t="s">
        <v>92</v>
      </c>
      <c r="C8" s="7"/>
      <c r="D8" s="7"/>
      <c r="E8" s="7"/>
      <c r="F8" s="7"/>
      <c r="G8" s="7"/>
      <c r="H8" s="7"/>
      <c r="Q8" s="5" t="str">
        <f>B8</f>
        <v>Delays</v>
      </c>
    </row>
    <row r="9" spans="1:17" ht="14.45" x14ac:dyDescent="0.3">
      <c r="B9" s="11" t="s">
        <v>93</v>
      </c>
      <c r="C9" s="7"/>
      <c r="D9" s="7"/>
      <c r="E9" s="7"/>
      <c r="F9" s="7"/>
      <c r="G9" s="7"/>
      <c r="H9" s="7"/>
      <c r="Q9" s="5" t="str">
        <f>CONCATENATE(Q8,",",B9)</f>
        <v>Delays,Zero Current Sensor</v>
      </c>
    </row>
    <row r="10" spans="1:17" x14ac:dyDescent="0.25">
      <c r="B10" s="11" t="s">
        <v>94</v>
      </c>
      <c r="C10" s="7"/>
      <c r="D10" s="7"/>
      <c r="E10" s="7"/>
      <c r="F10" s="7"/>
      <c r="G10" s="7"/>
      <c r="H10" s="7"/>
      <c r="Q10" s="5" t="str">
        <f>CONCATENATE(Q9,",",B10)</f>
        <v>Delays,Zero Current Sensor,Switch Sensor</v>
      </c>
    </row>
    <row r="11" spans="1:17" x14ac:dyDescent="0.25">
      <c r="B11" s="11" t="s">
        <v>95</v>
      </c>
      <c r="C11" s="7"/>
      <c r="D11" s="7"/>
      <c r="E11" s="7"/>
      <c r="F11" s="7"/>
      <c r="G11" s="7"/>
      <c r="H11" s="7"/>
      <c r="Q11" s="5" t="str">
        <f>CONCATENATE(Q10,",",B11)</f>
        <v>Delays,Zero Current Sensor,Switch Sensor,Probes</v>
      </c>
    </row>
    <row r="12" spans="1:17" x14ac:dyDescent="0.25">
      <c r="B12" s="8"/>
      <c r="C12" s="7"/>
      <c r="D12" s="7"/>
      <c r="E12" s="7"/>
      <c r="F12" s="7"/>
      <c r="G12" s="7"/>
      <c r="H12" s="7"/>
    </row>
    <row r="13" spans="1:17" ht="14.45" x14ac:dyDescent="0.3">
      <c r="A13" s="1" t="s">
        <v>35</v>
      </c>
      <c r="B13" s="10" t="s">
        <v>36</v>
      </c>
      <c r="C13" s="7"/>
      <c r="D13" s="7"/>
      <c r="E13" s="7"/>
      <c r="F13" s="7"/>
      <c r="G13" s="7"/>
      <c r="H13" s="7"/>
    </row>
    <row r="14" spans="1:17" s="9" customFormat="1" ht="14.45" x14ac:dyDescent="0.3">
      <c r="B14" s="13" t="s">
        <v>20</v>
      </c>
      <c r="C14" s="13" t="s">
        <v>21</v>
      </c>
      <c r="D14" s="13" t="s">
        <v>26</v>
      </c>
      <c r="E14" s="13"/>
      <c r="F14" s="13" t="s">
        <v>27</v>
      </c>
      <c r="G14" s="13" t="s">
        <v>28</v>
      </c>
      <c r="H14" s="13" t="s">
        <v>29</v>
      </c>
      <c r="I14" s="13" t="s">
        <v>30</v>
      </c>
      <c r="J14" s="13" t="s">
        <v>31</v>
      </c>
      <c r="K14" s="13" t="s">
        <v>32</v>
      </c>
      <c r="L14" s="13" t="s">
        <v>33</v>
      </c>
      <c r="M14"/>
      <c r="Q14" s="1" t="s">
        <v>39</v>
      </c>
    </row>
    <row r="15" spans="1:17" ht="14.45" x14ac:dyDescent="0.3">
      <c r="B15" s="11" t="s">
        <v>92</v>
      </c>
      <c r="C15" s="14" t="s">
        <v>19</v>
      </c>
      <c r="D15" s="11" t="s">
        <v>92</v>
      </c>
      <c r="E15" s="11"/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Q15" s="5" t="str">
        <f>CONCATENATE( B15, ":", C15, ":", D15, ":", F15,":",G15,":",H15, ":", I15, ":", J15, ":", K15, ":", L15)</f>
        <v>Delays:GROUP:Delays:0:0:0:0:0:0:0</v>
      </c>
    </row>
    <row r="16" spans="1:17" ht="14.45" x14ac:dyDescent="0.3">
      <c r="B16" s="11" t="s">
        <v>93</v>
      </c>
      <c r="C16" s="14" t="s">
        <v>19</v>
      </c>
      <c r="D16" s="11" t="s">
        <v>93</v>
      </c>
      <c r="E16" s="11"/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Q16" s="5" t="str">
        <f t="shared" ref="Q16:Q18" si="0">CONCATENATE(Q15, ",", B16, ":", C16, ":", D16, ":", F16,":",G16,":",H16, ":", I16, ":", J16, ":", K16, ":", L16)</f>
        <v>Delays:GROUP:Delays:0:0:0:0:0:0:0,Zero Current Sensor:GROUP:Zero Current Sensor:0:0:0:0:0:0:0</v>
      </c>
    </row>
    <row r="17" spans="1:17" x14ac:dyDescent="0.25">
      <c r="B17" s="11" t="s">
        <v>94</v>
      </c>
      <c r="C17" s="14" t="s">
        <v>19</v>
      </c>
      <c r="D17" s="11" t="s">
        <v>94</v>
      </c>
      <c r="E17" s="11"/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Q17" s="5" t="str">
        <f t="shared" si="0"/>
        <v>Delays:GROUP:Delays:0:0:0:0:0:0:0,Zero Current Sensor:GROUP:Zero Current Sensor:0:0:0:0:0:0:0,Switch Sensor:GROUP:Switch Sensor:0:0:0:0:0:0:0</v>
      </c>
    </row>
    <row r="18" spans="1:17" x14ac:dyDescent="0.25">
      <c r="B18" s="11" t="s">
        <v>95</v>
      </c>
      <c r="C18" s="14" t="s">
        <v>19</v>
      </c>
      <c r="D18" s="11" t="s">
        <v>95</v>
      </c>
      <c r="E18" s="11"/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Q18" s="5" t="str">
        <f t="shared" si="0"/>
        <v>Delays:GROUP:Delays:0:0:0:0:0:0:0,Zero Current Sensor:GROUP:Zero Current Sensor:0:0:0:0:0:0:0,Switch Sensor:GROUP:Switch Sensor:0:0:0:0:0:0:0,Probes:GROUP:Probes:0:0:0:0:0:0:0</v>
      </c>
    </row>
    <row r="19" spans="1:17" x14ac:dyDescent="0.25">
      <c r="B19" s="7"/>
      <c r="C19" s="7"/>
      <c r="D19" s="7"/>
      <c r="E19" s="7"/>
      <c r="F19" s="7"/>
      <c r="G19" s="7"/>
      <c r="H19" s="7"/>
    </row>
    <row r="20" spans="1:17" x14ac:dyDescent="0.25">
      <c r="A20" s="1" t="s">
        <v>37</v>
      </c>
      <c r="B20" s="10" t="s">
        <v>38</v>
      </c>
    </row>
    <row r="21" spans="1:17" x14ac:dyDescent="0.25">
      <c r="A21" s="1" t="s">
        <v>13</v>
      </c>
      <c r="B21" s="1" t="s">
        <v>14</v>
      </c>
      <c r="C21" s="1" t="s">
        <v>0</v>
      </c>
      <c r="D21" s="1" t="s">
        <v>10</v>
      </c>
      <c r="E21" s="1"/>
      <c r="F21" s="1" t="s">
        <v>59</v>
      </c>
      <c r="G21" s="1" t="s">
        <v>2</v>
      </c>
      <c r="H21" s="1" t="s">
        <v>1</v>
      </c>
      <c r="I21" s="1" t="s">
        <v>20</v>
      </c>
      <c r="J21" s="1" t="s">
        <v>40</v>
      </c>
      <c r="K21" s="1" t="s">
        <v>41</v>
      </c>
      <c r="L21" s="1" t="s">
        <v>42</v>
      </c>
      <c r="M21" s="1" t="s">
        <v>43</v>
      </c>
      <c r="N21" s="16" t="s">
        <v>54</v>
      </c>
      <c r="O21" s="13" t="s">
        <v>44</v>
      </c>
      <c r="Q21" s="1" t="s">
        <v>4</v>
      </c>
    </row>
    <row r="22" spans="1:17" x14ac:dyDescent="0.25">
      <c r="A22">
        <v>1</v>
      </c>
      <c r="B22" s="2" t="s">
        <v>67</v>
      </c>
      <c r="C22" s="24" t="s">
        <v>80</v>
      </c>
      <c r="D22" s="5" t="str">
        <f>CONCATENATE(B22, "=",C22)</f>
        <v>DEADTIME_HSON=10n</v>
      </c>
      <c r="E22" s="5" t="str">
        <f>CONCATENATE(B22, "=''%",B22, "%''" )</f>
        <v>DEADTIME_HSON=''%DEADTIME_HSON%''</v>
      </c>
      <c r="F22" s="2" t="s">
        <v>84</v>
      </c>
      <c r="G22" s="2" t="s">
        <v>3</v>
      </c>
      <c r="H22" s="21">
        <v>0</v>
      </c>
      <c r="I22" s="11" t="s">
        <v>92</v>
      </c>
      <c r="J22" s="11" t="s">
        <v>92</v>
      </c>
      <c r="K22" s="14">
        <v>0</v>
      </c>
      <c r="L22" s="14">
        <v>0</v>
      </c>
      <c r="M22" s="2" t="s">
        <v>96</v>
      </c>
      <c r="N22" s="14">
        <v>1</v>
      </c>
      <c r="O22" s="2" t="s">
        <v>97</v>
      </c>
      <c r="Q22" s="5" t="str">
        <f>CONCATENATE( I22, ":", J22, ":", F22, ":", K22, ":", L22, ":", M22, ":", G22, ":", H22, ":", N22, ":", O22 )</f>
        <v>Delays:Delays:Deadtime - LS Off to HS On:0:0:s:REAL:0:1:The deadtime delay between the low side driver turning off and the high side driver turning on.</v>
      </c>
    </row>
    <row r="23" spans="1:17" x14ac:dyDescent="0.25">
      <c r="A23">
        <f>A22+1</f>
        <v>2</v>
      </c>
      <c r="B23" s="2" t="s">
        <v>68</v>
      </c>
      <c r="C23" s="25">
        <v>0</v>
      </c>
      <c r="D23" s="5" t="str">
        <f>CONCATENATE(D22, " ",B23, "=",C23)</f>
        <v>DEADTIME_HSON=10n DEADTIME_LSON=0</v>
      </c>
      <c r="E23" s="5" t="str">
        <f>CONCATENATE(E22, " ", B23, "=%",B23, "%" )</f>
        <v>DEADTIME_HSON=''%DEADTIME_HSON%'' DEADTIME_LSON=%DEADTIME_LSON%</v>
      </c>
      <c r="F23" s="2" t="s">
        <v>85</v>
      </c>
      <c r="G23" s="2" t="s">
        <v>3</v>
      </c>
      <c r="H23" s="2">
        <v>0</v>
      </c>
      <c r="I23" s="11" t="s">
        <v>92</v>
      </c>
      <c r="J23" s="11" t="s">
        <v>92</v>
      </c>
      <c r="K23" s="14">
        <v>1</v>
      </c>
      <c r="L23" s="14">
        <v>0</v>
      </c>
      <c r="M23" s="2" t="s">
        <v>96</v>
      </c>
      <c r="N23" s="14">
        <v>1</v>
      </c>
      <c r="O23" s="2" t="s">
        <v>98</v>
      </c>
      <c r="Q23" s="5" t="str">
        <f>CONCATENATE( Q22, ",", I23, ":", J23, ":", F23, ":", K23, ":", L23, ":", M23, ":", G23, ":", H23, ":", N23, ":", O23 )</f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</v>
      </c>
    </row>
    <row r="24" spans="1:17" x14ac:dyDescent="0.25">
      <c r="A24">
        <f t="shared" ref="A24:A34" si="1">A23+1</f>
        <v>3</v>
      </c>
      <c r="B24" s="2" t="s">
        <v>69</v>
      </c>
      <c r="C24" s="25">
        <v>0.1</v>
      </c>
      <c r="D24" s="5" t="str">
        <f>CONCATENATE(D23, " ",B24, "=",C24)</f>
        <v>DEADTIME_HSON=10n DEADTIME_LSON=0 SWS_HYSTWD=0.1</v>
      </c>
      <c r="E24" s="5" t="str">
        <f>CONCATENATE(E23, " ", B24, "=%",B24, "%" )</f>
        <v>DEADTIME_HSON=''%DEADTIME_HSON%'' DEADTIME_LSON=%DEADTIME_LSON% SWS_HYSTWD=%SWS_HYSTWD%</v>
      </c>
      <c r="F24" s="2" t="s">
        <v>86</v>
      </c>
      <c r="G24" s="2" t="s">
        <v>3</v>
      </c>
      <c r="H24" s="2" t="s">
        <v>60</v>
      </c>
      <c r="I24" s="11" t="s">
        <v>94</v>
      </c>
      <c r="J24" s="11" t="s">
        <v>94</v>
      </c>
      <c r="K24" s="14">
        <v>0</v>
      </c>
      <c r="L24" s="14">
        <v>0</v>
      </c>
      <c r="M24" s="2" t="s">
        <v>61</v>
      </c>
      <c r="N24" s="14">
        <v>1</v>
      </c>
      <c r="O24" s="2" t="s">
        <v>99</v>
      </c>
      <c r="Q24" s="5" t="str">
        <f t="shared" ref="Q24:Q34" si="2">CONCATENATE( Q23, ",", I24, ":", J24, ":", F24, ":", K24, ":", L24, ":", M24, ":", G24, ":", H24, ":", N24, ":", O24 )</f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</v>
      </c>
    </row>
    <row r="25" spans="1:17" x14ac:dyDescent="0.25">
      <c r="A25">
        <f t="shared" si="1"/>
        <v>4</v>
      </c>
      <c r="B25" s="2" t="s">
        <v>70</v>
      </c>
      <c r="C25" s="25">
        <v>1</v>
      </c>
      <c r="D25" s="5" t="str">
        <f>CONCATENATE(D24, " ",B25, "=",C25)</f>
        <v>DEADTIME_HSON=10n DEADTIME_LSON=0 SWS_HYSTWD=0.1 SWS_TH=1</v>
      </c>
      <c r="E25" s="5" t="str">
        <f>CONCATENATE(E24, " ", B25, "=%",B25, "%" )</f>
        <v>DEADTIME_HSON=''%DEADTIME_HSON%'' DEADTIME_LSON=%DEADTIME_LSON% SWS_HYSTWD=%SWS_HYSTWD% SWS_TH=%SWS_TH%</v>
      </c>
      <c r="F25" s="2" t="s">
        <v>87</v>
      </c>
      <c r="G25" s="2" t="s">
        <v>3</v>
      </c>
      <c r="H25" s="2"/>
      <c r="I25" s="11" t="s">
        <v>94</v>
      </c>
      <c r="J25" s="11" t="s">
        <v>94</v>
      </c>
      <c r="K25" s="14">
        <v>1</v>
      </c>
      <c r="L25" s="14">
        <v>0</v>
      </c>
      <c r="M25" s="2" t="s">
        <v>61</v>
      </c>
      <c r="N25" s="14">
        <v>1</v>
      </c>
      <c r="O25" s="2" t="s">
        <v>100</v>
      </c>
      <c r="Q25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</v>
      </c>
    </row>
    <row r="26" spans="1:17" x14ac:dyDescent="0.25">
      <c r="A26">
        <f t="shared" si="1"/>
        <v>5</v>
      </c>
      <c r="B26" s="2" t="s">
        <v>71</v>
      </c>
      <c r="C26" s="25">
        <v>0</v>
      </c>
      <c r="D26" s="5" t="str">
        <f>CONCATENATE(D25, " ",B26, "=",C26)</f>
        <v>DEADTIME_HSON=10n DEADTIME_LSON=0 SWS_HYSTWD=0.1 SWS_TH=1 SWS_EN_DELAY=0</v>
      </c>
      <c r="E26" s="5" t="str">
        <f>CONCATENATE(E25, " ", B26, "=%",B26, "%" )</f>
        <v>DEADTIME_HSON=''%DEADTIME_HSON%'' DEADTIME_LSON=%DEADTIME_LSON% SWS_HYSTWD=%SWS_HYSTWD% SWS_TH=%SWS_TH% SWS_EN_DELAY=%SWS_EN_DELAY%</v>
      </c>
      <c r="F26" s="2" t="s">
        <v>88</v>
      </c>
      <c r="G26" s="2" t="s">
        <v>3</v>
      </c>
      <c r="H26" s="2">
        <v>0</v>
      </c>
      <c r="I26" s="11" t="s">
        <v>94</v>
      </c>
      <c r="J26" s="11" t="s">
        <v>94</v>
      </c>
      <c r="K26" s="14">
        <v>0</v>
      </c>
      <c r="L26" s="14">
        <v>1</v>
      </c>
      <c r="M26" s="2" t="s">
        <v>96</v>
      </c>
      <c r="N26" s="14">
        <v>1</v>
      </c>
      <c r="O26" s="2" t="s">
        <v>101</v>
      </c>
      <c r="Q26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</v>
      </c>
    </row>
    <row r="27" spans="1:17" x14ac:dyDescent="0.25">
      <c r="A27">
        <f t="shared" si="1"/>
        <v>6</v>
      </c>
      <c r="B27" s="2" t="s">
        <v>72</v>
      </c>
      <c r="C27" s="25" t="s">
        <v>81</v>
      </c>
      <c r="D27" s="5" t="str">
        <f>CONCATENATE(D26, " ",B27, "=",C27)</f>
        <v>DEADTIME_HSON=10n DEADTIME_LSON=0 SWS_HYSTWD=0.1 SWS_TH=1 SWS_EN_DELAY=0 SWS_DELAY=3n</v>
      </c>
      <c r="E27" s="5" t="str">
        <f>CONCATENATE(E26, " ", B27, "=%",B27, "%" )</f>
        <v>DEADTIME_HSON=''%DEADTIME_HSON%'' DEADTIME_LSON=%DEADTIME_LSON% SWS_HYSTWD=%SWS_HYSTWD% SWS_TH=%SWS_TH% SWS_EN_DELAY=%SWS_EN_DELAY% SWS_DELAY=%SWS_DELAY%</v>
      </c>
      <c r="F27" s="2" t="s">
        <v>89</v>
      </c>
      <c r="G27" s="2" t="s">
        <v>3</v>
      </c>
      <c r="H27" s="2">
        <v>0</v>
      </c>
      <c r="I27" s="11" t="s">
        <v>94</v>
      </c>
      <c r="J27" s="11" t="s">
        <v>94</v>
      </c>
      <c r="K27" s="14">
        <v>1</v>
      </c>
      <c r="L27" s="14">
        <v>1</v>
      </c>
      <c r="M27" s="2" t="s">
        <v>96</v>
      </c>
      <c r="N27" s="14">
        <v>1</v>
      </c>
      <c r="O27" s="2" t="s">
        <v>102</v>
      </c>
      <c r="Q27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</v>
      </c>
    </row>
    <row r="28" spans="1:17" x14ac:dyDescent="0.25">
      <c r="A28">
        <f t="shared" si="1"/>
        <v>7</v>
      </c>
      <c r="B28" s="2" t="s">
        <v>73</v>
      </c>
      <c r="C28" s="25" t="s">
        <v>82</v>
      </c>
      <c r="D28" s="5" t="str">
        <f>CONCATENATE(D27, " ",B28, "=",C28)</f>
        <v>DEADTIME_HSON=10n DEADTIME_LSON=0 SWS_HYSTWD=0.1 SWS_TH=1 SWS_EN_DELAY=0 SWS_DELAY=3n ZCS_HYSTWD=2m</v>
      </c>
      <c r="E28" s="5" t="str">
        <f>CONCATENATE(E27, " ", B28, "=%",B28, "%" )</f>
        <v>DEADTIME_HSON=''%DEADTIME_HSON%'' DEADTIME_LSON=%DEADTIME_LSON% SWS_HYSTWD=%SWS_HYSTWD% SWS_TH=%SWS_TH% SWS_EN_DELAY=%SWS_EN_DELAY% SWS_DELAY=%SWS_DELAY% ZCS_HYSTWD=%ZCS_HYSTWD%</v>
      </c>
      <c r="F28" s="2" t="s">
        <v>86</v>
      </c>
      <c r="G28" s="2" t="s">
        <v>3</v>
      </c>
      <c r="H28" s="2" t="s">
        <v>60</v>
      </c>
      <c r="I28" s="11" t="s">
        <v>93</v>
      </c>
      <c r="J28" s="11" t="s">
        <v>93</v>
      </c>
      <c r="K28" s="14">
        <v>0</v>
      </c>
      <c r="L28" s="14">
        <v>0</v>
      </c>
      <c r="M28" s="2" t="s">
        <v>61</v>
      </c>
      <c r="N28" s="14">
        <v>1</v>
      </c>
      <c r="O28" s="2" t="s">
        <v>103</v>
      </c>
      <c r="Q28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</v>
      </c>
    </row>
    <row r="29" spans="1:17" x14ac:dyDescent="0.25">
      <c r="A29">
        <f t="shared" si="1"/>
        <v>8</v>
      </c>
      <c r="B29" s="2" t="s">
        <v>74</v>
      </c>
      <c r="C29" s="25" t="s">
        <v>82</v>
      </c>
      <c r="D29" s="5" t="str">
        <f>CONCATENATE(D28, " ",B29, "=",C29)</f>
        <v>DEADTIME_HSON=10n DEADTIME_LSON=0 SWS_HYSTWD=0.1 SWS_TH=1 SWS_EN_DELAY=0 SWS_DELAY=3n ZCS_HYSTWD=2m ZCS_TH=2m</v>
      </c>
      <c r="E29" s="5" t="str">
        <f>CONCATENATE(E28, " ", B29, "=%",B29, "%" )</f>
        <v>DEADTIME_HSON=''%DEADTIME_HSON%'' DEADTIME_LSON=%DEADTIME_LSON% SWS_HYSTWD=%SWS_HYSTWD% SWS_TH=%SWS_TH% SWS_EN_DELAY=%SWS_EN_DELAY% SWS_DELAY=%SWS_DELAY% ZCS_HYSTWD=%ZCS_HYSTWD% ZCS_TH=%ZCS_TH%</v>
      </c>
      <c r="F29" s="2" t="s">
        <v>87</v>
      </c>
      <c r="G29" s="2" t="s">
        <v>3</v>
      </c>
      <c r="H29" s="2"/>
      <c r="I29" s="11" t="s">
        <v>93</v>
      </c>
      <c r="J29" s="11" t="s">
        <v>93</v>
      </c>
      <c r="K29" s="14">
        <v>1</v>
      </c>
      <c r="L29" s="14">
        <v>0</v>
      </c>
      <c r="M29" s="2" t="s">
        <v>61</v>
      </c>
      <c r="N29" s="14">
        <v>1</v>
      </c>
      <c r="O29" s="2" t="s">
        <v>104</v>
      </c>
      <c r="Q29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</v>
      </c>
    </row>
    <row r="30" spans="1:17" x14ac:dyDescent="0.25">
      <c r="A30">
        <f t="shared" si="1"/>
        <v>9</v>
      </c>
      <c r="B30" s="2" t="s">
        <v>75</v>
      </c>
      <c r="C30" s="25" t="s">
        <v>83</v>
      </c>
      <c r="D30" s="5" t="str">
        <f>CONCATENATE(D29, " ",B30, "=",C30)</f>
        <v>DEADTIME_HSON=10n DEADTIME_LSON=0 SWS_HYSTWD=0.1 SWS_TH=1 SWS_EN_DELAY=0 SWS_DELAY=3n ZCS_HYSTWD=2m ZCS_TH=2m ZCS_EN_DELAY=40n</v>
      </c>
      <c r="E30" s="5" t="str">
        <f>CONCATENATE(E29, " ", B30, "=%",B30, "%" )</f>
        <v>DEADTIME_HSON=''%DEADTIME_HSON%'' DEADTIME_LSON=%DEADTIME_LSON% SWS_HYSTWD=%SWS_HYSTWD% SWS_TH=%SWS_TH% SWS_EN_DELAY=%SWS_EN_DELAY% SWS_DELAY=%SWS_DELAY% ZCS_HYSTWD=%ZCS_HYSTWD% ZCS_TH=%ZCS_TH% ZCS_EN_DELAY=%ZCS_EN_DELAY%</v>
      </c>
      <c r="F30" s="2" t="s">
        <v>88</v>
      </c>
      <c r="G30" s="2" t="s">
        <v>3</v>
      </c>
      <c r="H30" s="2">
        <v>0</v>
      </c>
      <c r="I30" s="11" t="s">
        <v>93</v>
      </c>
      <c r="J30" s="11" t="s">
        <v>93</v>
      </c>
      <c r="K30" s="14">
        <v>0</v>
      </c>
      <c r="L30" s="14">
        <v>1</v>
      </c>
      <c r="M30" s="2" t="s">
        <v>96</v>
      </c>
      <c r="N30" s="14">
        <v>1</v>
      </c>
      <c r="O30" s="2" t="s">
        <v>105</v>
      </c>
      <c r="Q30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</v>
      </c>
    </row>
    <row r="31" spans="1:17" x14ac:dyDescent="0.25">
      <c r="A31">
        <f t="shared" si="1"/>
        <v>10</v>
      </c>
      <c r="B31" s="2" t="s">
        <v>76</v>
      </c>
      <c r="C31" s="25" t="s">
        <v>80</v>
      </c>
      <c r="D31" s="5" t="str">
        <f t="shared" ref="D31:D34" si="3">CONCATENATE(D30, " ",B31, "=",C31)</f>
        <v>DEADTIME_HSON=10n DEADTIME_LSON=0 SWS_HYSTWD=0.1 SWS_TH=1 SWS_EN_DELAY=0 SWS_DELAY=3n ZCS_HYSTWD=2m ZCS_TH=2m ZCS_EN_DELAY=40n ZCS_DELAY=10n</v>
      </c>
      <c r="E31" s="5" t="str">
        <f t="shared" ref="E31:E34" si="4">CONCATENATE(E30, " ", B31, "=%",B31, "%" )</f>
        <v>DEADTIME_HSON=''%DEADTIME_HSON%'' DEADTIME_LSON=%DEADTIME_LSON% SWS_HYSTWD=%SWS_HYSTWD% SWS_TH=%SWS_TH% SWS_EN_DELAY=%SWS_EN_DELAY% SWS_DELAY=%SWS_DELAY% ZCS_HYSTWD=%ZCS_HYSTWD% ZCS_TH=%ZCS_TH% ZCS_EN_DELAY=%ZCS_EN_DELAY% ZCS_DELAY=%ZCS_DELAY%</v>
      </c>
      <c r="F31" s="2" t="s">
        <v>89</v>
      </c>
      <c r="G31" s="2" t="s">
        <v>3</v>
      </c>
      <c r="H31" s="2">
        <v>0</v>
      </c>
      <c r="I31" s="11" t="s">
        <v>93</v>
      </c>
      <c r="J31" s="11" t="s">
        <v>93</v>
      </c>
      <c r="K31" s="14">
        <v>1</v>
      </c>
      <c r="L31" s="14">
        <v>1</v>
      </c>
      <c r="M31" s="2" t="s">
        <v>96</v>
      </c>
      <c r="N31" s="14">
        <v>1</v>
      </c>
      <c r="O31" s="2" t="s">
        <v>106</v>
      </c>
      <c r="Q31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</v>
      </c>
    </row>
    <row r="32" spans="1:17" x14ac:dyDescent="0.25">
      <c r="A32">
        <f t="shared" si="1"/>
        <v>11</v>
      </c>
      <c r="B32" s="2" t="s">
        <v>77</v>
      </c>
      <c r="C32" s="25">
        <v>0</v>
      </c>
      <c r="D32" s="5" t="str">
        <f t="shared" si="3"/>
        <v>DEADTIME_HSON=10n DEADTIME_LSON=0 SWS_HYSTWD=0.1 SWS_TH=1 SWS_EN_DELAY=0 SWS_DELAY=3n ZCS_HYSTWD=2m ZCS_TH=2m ZCS_EN_DELAY=40n ZCS_DELAY=10n LS_EN_DELAY=0</v>
      </c>
      <c r="E32" s="5" t="str">
        <f t="shared" si="4"/>
        <v>DEADTIME_HSON=''%DEADTIME_HSON%'' DEADTIME_LSON=%DEADTIME_LSON% SWS_HYSTWD=%SWS_HYSTWD% SWS_TH=%SWS_TH% SWS_EN_DELAY=%SWS_EN_DELAY% SWS_DELAY=%SWS_DELAY% ZCS_HYSTWD=%ZCS_HYSTWD% ZCS_TH=%ZCS_TH% ZCS_EN_DELAY=%ZCS_EN_DELAY% ZCS_DELAY=%ZCS_DELAY% LS_EN_DELAY=%LS_EN_DELAY%</v>
      </c>
      <c r="F32" s="2" t="s">
        <v>88</v>
      </c>
      <c r="G32" s="2" t="s">
        <v>3</v>
      </c>
      <c r="H32" s="2">
        <v>0</v>
      </c>
      <c r="I32" s="11" t="s">
        <v>92</v>
      </c>
      <c r="J32" s="11" t="s">
        <v>92</v>
      </c>
      <c r="K32" s="14">
        <v>2</v>
      </c>
      <c r="L32" s="14">
        <v>0</v>
      </c>
      <c r="M32" s="2" t="s">
        <v>96</v>
      </c>
      <c r="N32" s="14">
        <v>1</v>
      </c>
      <c r="O32" s="2" t="s">
        <v>107</v>
      </c>
      <c r="Q32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circuit.,Delays:Delays:Enable Delay:2:0:s:REAL:0:1:The delay to enable th LS driver from the driver LS_EN pin.</v>
      </c>
    </row>
    <row r="33" spans="1:17" x14ac:dyDescent="0.25">
      <c r="A33">
        <f t="shared" si="1"/>
        <v>12</v>
      </c>
      <c r="B33" s="2" t="s">
        <v>78</v>
      </c>
      <c r="C33" s="25">
        <v>0</v>
      </c>
      <c r="D33" s="5" t="str">
        <f t="shared" si="3"/>
        <v>DEADTIME_HSON=10n DEADTIME_LSON=0 SWS_HYSTWD=0.1 SWS_TH=1 SWS_EN_DELAY=0 SWS_DELAY=3n ZCS_HYSTWD=2m ZCS_TH=2m ZCS_EN_DELAY=40n ZCS_DELAY=10n LS_EN_DELAY=0 PROBES_ENABLED=0</v>
      </c>
      <c r="E33" s="5" t="str">
        <f t="shared" si="4"/>
        <v>DEADTIME_HSON=''%DEADTIME_HSON%'' DEADTIME_LSON=%DEADTIME_LSON% SWS_HYSTWD=%SWS_HYSTWD% SWS_TH=%SWS_TH% SWS_EN_DELAY=%SWS_EN_DELAY% SWS_DELAY=%SWS_DELAY% ZCS_HYSTWD=%ZCS_HYSTWD% ZCS_TH=%ZCS_TH% ZCS_EN_DELAY=%ZCS_EN_DELAY% ZCS_DELAY=%ZCS_DELAY% LS_EN_DELAY=%LS_EN_DELAY% PROBES_ENABLED=%PROBES_ENABLED%</v>
      </c>
      <c r="F33" s="2" t="s">
        <v>90</v>
      </c>
      <c r="G33" s="2" t="s">
        <v>8</v>
      </c>
      <c r="H33" s="2"/>
      <c r="I33" s="11" t="s">
        <v>95</v>
      </c>
      <c r="J33" s="11" t="s">
        <v>95</v>
      </c>
      <c r="K33" s="14">
        <v>0</v>
      </c>
      <c r="L33" s="14">
        <v>0</v>
      </c>
      <c r="M33" s="2"/>
      <c r="N33" s="14"/>
      <c r="O33" s="2" t="s">
        <v>108</v>
      </c>
      <c r="Q33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circuit.,Delays:Delays:Enable Delay:2:0:s:REAL:0:1:The delay to enable th LS driver from the driver LS_EN pin.,Probes:Probes:Enable Probes?:0:0::BOOL:::If checked the internal probes are enabled</v>
      </c>
    </row>
    <row r="34" spans="1:17" x14ac:dyDescent="0.25">
      <c r="A34">
        <f t="shared" si="1"/>
        <v>13</v>
      </c>
      <c r="B34" s="2" t="s">
        <v>79</v>
      </c>
      <c r="C34" s="25">
        <v>0</v>
      </c>
      <c r="D34" s="5" t="str">
        <f t="shared" si="3"/>
        <v>DEADTIME_HSON=10n DEADTIME_LSON=0 SWS_HYSTWD=0.1 SWS_TH=1 SWS_EN_DELAY=0 SWS_DELAY=3n ZCS_HYSTWD=2m ZCS_TH=2m ZCS_EN_DELAY=40n ZCS_DELAY=10n LS_EN_DELAY=0 PROBES_ENABLED=0 PROBES_ENABLED_TON=0</v>
      </c>
      <c r="E34" s="5" t="str">
        <f t="shared" si="4"/>
        <v>DEADTIME_HSON=''%DEADTIME_HSON%'' DEADTIME_LSON=%DEADTIME_LSON% SWS_HYSTWD=%SWS_HYSTWD% SWS_TH=%SWS_TH% SWS_EN_DELAY=%SWS_EN_DELAY% SWS_DELAY=%SWS_DELAY% ZCS_HYSTWD=%ZCS_HYSTWD% ZCS_TH=%ZCS_TH% ZCS_EN_DELAY=%ZCS_EN_DELAY% ZCS_DELAY=%ZCS_DELAY% LS_EN_DELAY=%LS_EN_DELAY% PROBES_ENABLED=%PROBES_ENABLED% PROBES_ENABLED_TON=%PROBES_ENABLED_TON%</v>
      </c>
      <c r="F34" s="2" t="s">
        <v>91</v>
      </c>
      <c r="G34" s="2" t="s">
        <v>8</v>
      </c>
      <c r="H34" s="2"/>
      <c r="I34" s="11" t="s">
        <v>95</v>
      </c>
      <c r="J34" s="11" t="s">
        <v>95</v>
      </c>
      <c r="K34" s="14">
        <v>1</v>
      </c>
      <c r="L34" s="14">
        <v>0</v>
      </c>
      <c r="M34" s="2"/>
      <c r="N34" s="14"/>
      <c r="O34" s="2" t="s">
        <v>109</v>
      </c>
      <c r="Q34" s="5" t="str">
        <f t="shared" si="2"/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circuit.,Delays:Delays:Enable Delay:2:0:s:REAL:0:1:The delay to enable th LS driver from the driver LS_EN pin.,Probes:Probes:Enable Probes?:0:0::BOOL:::If checked the internal probes are enabled,Probes:Probes:Enable Ton Probes?:1:0::BOOL:::if checked the internal per-cycle probes are enabled.</v>
      </c>
    </row>
    <row r="36" spans="1:17" x14ac:dyDescent="0.25">
      <c r="A36" s="1" t="s">
        <v>52</v>
      </c>
      <c r="B36" s="13" t="s">
        <v>47</v>
      </c>
    </row>
    <row r="37" spans="1:17" x14ac:dyDescent="0.25">
      <c r="B37" s="13" t="s">
        <v>25</v>
      </c>
      <c r="C37" s="1" t="s">
        <v>48</v>
      </c>
      <c r="Q37" s="1" t="s">
        <v>49</v>
      </c>
    </row>
    <row r="38" spans="1:17" x14ac:dyDescent="0.25">
      <c r="B38" s="2" t="s">
        <v>110</v>
      </c>
      <c r="C38" s="2" t="s">
        <v>111</v>
      </c>
      <c r="Q38" s="5" t="str">
        <f>CONCATENATE( C38, ",", B38 )</f>
        <v>Edit Totem Pole Driver,Totem Pole Driver</v>
      </c>
    </row>
    <row r="42" spans="1:17" x14ac:dyDescent="0.25">
      <c r="A42" s="4"/>
      <c r="B42" s="18" t="s">
        <v>53</v>
      </c>
    </row>
    <row r="43" spans="1:17" x14ac:dyDescent="0.25">
      <c r="A43" s="4" t="s">
        <v>15</v>
      </c>
      <c r="B43" s="4" t="s">
        <v>16</v>
      </c>
    </row>
    <row r="44" spans="1:17" x14ac:dyDescent="0.25">
      <c r="A44" t="s">
        <v>46</v>
      </c>
      <c r="B44" s="3" t="str">
        <f>Q38</f>
        <v>Edit Totem Pole Driver,Totem Pole Driver</v>
      </c>
    </row>
    <row r="45" spans="1:17" x14ac:dyDescent="0.25">
      <c r="A45" t="s">
        <v>18</v>
      </c>
      <c r="B45" s="3" t="str">
        <f>Q11</f>
        <v>Delays,Zero Current Sensor,Switch Sensor,Probes</v>
      </c>
    </row>
    <row r="46" spans="1:17" x14ac:dyDescent="0.25">
      <c r="A46" t="s">
        <v>45</v>
      </c>
      <c r="B46" s="3" t="str">
        <f>Q18</f>
        <v>Delays:GROUP:Delays:0:0:0:0:0:0:0,Zero Current Sensor:GROUP:Zero Current Sensor:0:0:0:0:0:0:0,Switch Sensor:GROUP:Switch Sensor:0:0:0:0:0:0:0,Probes:GROUP:Probes:0:0:0:0:0:0:0</v>
      </c>
    </row>
    <row r="47" spans="1:17" x14ac:dyDescent="0.25">
      <c r="A47" t="s">
        <v>9</v>
      </c>
      <c r="B47" s="3" t="str">
        <f>Q34</f>
        <v>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circuit.,Delays:Delays:Enable Delay:2:0:s:REAL:0:1:The delay to enable th LS driver from the driver LS_EN pin.,Probes:Probes:Enable Probes?:0:0::BOOL:::If checked the internal probes are enabled,Probes:Probes:Enable Ton Probes?:1:0::BOOL:::if checked the internal per-cycle probes are enabled.</v>
      </c>
    </row>
    <row r="48" spans="1:17" x14ac:dyDescent="0.25">
      <c r="A48" t="s">
        <v>11</v>
      </c>
      <c r="B48" s="3" t="str">
        <f>D34</f>
        <v>DEADTIME_HSON=10n DEADTIME_LSON=0 SWS_HYSTWD=0.1 SWS_TH=1 SWS_EN_DELAY=0 SWS_DELAY=3n ZCS_HYSTWD=2m ZCS_TH=2m ZCS_EN_DELAY=40n ZCS_DELAY=10n LS_EN_DELAY=0 PROBES_ENABLED=0 PROBES_ENABLED_TON=0</v>
      </c>
    </row>
    <row r="49" spans="1:2" x14ac:dyDescent="0.25">
      <c r="A49" t="s">
        <v>12</v>
      </c>
      <c r="B49" s="3" t="s">
        <v>112</v>
      </c>
    </row>
    <row r="51" spans="1:2" ht="60" x14ac:dyDescent="0.25">
      <c r="B51" s="17" t="s">
        <v>58</v>
      </c>
    </row>
    <row r="52" spans="1:2" x14ac:dyDescent="0.25">
      <c r="B52" s="6" t="str">
        <f xml:space="preserve"> CONCATENATE( "AddSymbolProperty ", A47, " ", "195 ", "{'", B47, "'}" )</f>
        <v>AddSymbolProperty LABELS 195 {'Delays:Delays:Deadtime - LS Off to HS On:0:0:s:REAL:0:1:The deadtime delay between the low side driver turning off and the high side driver turning on.,Delays:Delays:Deadtime - HS Off to LS On:1:0:s:REAL:0:1:The deadtime delay between the high side driver turning off and the low side driver turning on.,Switch Sensor:Switch Sensor:Hysteresis:0:0:V:REAL:1p:1:The hysteresis window for the Switch sensing pin SWS.,Switch Sensor:Switch Sensor:Threshold:1:0:V:REAL::1:The threshold for the Switch sensing pin SWS.,Switch Sensor:Switch Sensor:Enable Delay:0:1:s:REAL:0:1:The delay to enable the switch sensing circuit from the falling edge of the input pin.,Switch Sensor:Switch Sensor:Propagation Delay:1:1:s:REAL:0:1:The propagation delay of the switch sensing circuit.,Zero Current Sensor:Zero Current Sensor:Hysteresis:0:0:V:REAL:1p:1:The hysteresis window for the zero current sensor.,Zero Current Sensor:Zero Current Sensor:Threshold:1:0:V:REAL::1:The threshold for the zero current sensor.,Zero Current Sensor:Zero Current Sensor:Enable Delay:0:1:s:REAL:0:1:The delay to enable the zero current sensor from the falling edge of the input pin.,Zero Current Sensor:Zero Current Sensor:Propagation Delay:1:1:s:REAL:0:1:The propagation delay of the zero current sensing circuit.,Delays:Delays:Enable Delay:2:0:s:REAL:0:1:The delay to enable th LS driver from the driver LS_EN pin.,Probes:Probes:Enable Probes?:0:0::BOOL:::If checked the internal probes are enabled,Probes:Probes:Enable Ton Probes?:1:0::BOOL:::if checked the internal per-cycle probes are enabled.'}</v>
      </c>
    </row>
    <row r="53" spans="1:2" ht="14.45" x14ac:dyDescent="0.3">
      <c r="B53" s="6" t="str">
        <f xml:space="preserve"> CONCATENATE( "AddSymbolProperty ", A48, " ", "195 ", "{'", B48, "'}" )</f>
        <v>AddSymbolProperty PARAMETERS 195 {'DEADTIME_HSON=10n DEADTIME_LSON=0 SWS_HYSTWD=0.1 SWS_TH=1 SWS_EN_DELAY=0 SWS_DELAY=3n ZCS_HYSTWD=2m ZCS_TH=2m ZCS_EN_DELAY=40n ZCS_DELAY=10n LS_EN_DELAY=0 PROBES_ENABLED=0 PROBES_ENABLED_TON=0'}</v>
      </c>
    </row>
    <row r="54" spans="1:2" ht="14.45" x14ac:dyDescent="0.3">
      <c r="B54" s="6" t="str">
        <f xml:space="preserve"> CONCATENATE( "AddSymbolProperty ", A49, " ", "195 ", "{'", B49, "'}" )</f>
        <v>AddSymbolProperty VALUESCRIPT 195 {'edit_parameterised_multi_prop_device_tab_value_dialog 1'}</v>
      </c>
    </row>
    <row r="55" spans="1:2" ht="14.45" x14ac:dyDescent="0.3">
      <c r="B55" s="6" t="str">
        <f xml:space="preserve"> CONCATENATE( "AddSymbolProperty ", A44, " ", "195 ", "{'", B44, "'}" )</f>
        <v>AddSymbolProperty DESCRIPTIONS 195 {'Edit Totem Pole Driver,Totem Pole Driver'}</v>
      </c>
    </row>
    <row r="56" spans="1:2" ht="14.45" x14ac:dyDescent="0.3">
      <c r="B56" s="6" t="str">
        <f t="shared" ref="B56:B57" si="5" xml:space="preserve"> CONCATENATE( "AddSymbolProperty ", A45, " ", "195 ", "{'", B45, "'}" )</f>
        <v>AddSymbolProperty TABS 195 {'Delays,Zero Current Sensor,Switch Sensor,Probes'}</v>
      </c>
    </row>
    <row r="57" spans="1:2" ht="14.45" x14ac:dyDescent="0.3">
      <c r="B57" s="6" t="str">
        <f t="shared" si="5"/>
        <v>AddSymbolProperty GROUPS 195 {'Delays:GROUP:Delays:0:0:0:0:0:0:0,Zero Current Sensor:GROUP:Zero Current Sensor:0:0:0:0:0:0:0,Switch Sensor:GROUP:Switch Sensor:0:0:0:0:0:0:0,Probes:GROUP:Probes:0:0:0:0:0:0:0'}</v>
      </c>
    </row>
    <row r="58" spans="1:2" ht="14.45" x14ac:dyDescent="0.3">
      <c r="B58" s="6" t="str">
        <f xml:space="preserve"> CONCATENATE( "AddSymbolProperty ", B22, " ", "81 ", "{'", C22, "'}" )</f>
        <v>AddSymbolProperty DEADTIME_HSON 81 {'10n'}</v>
      </c>
    </row>
    <row r="59" spans="1:2" ht="14.45" x14ac:dyDescent="0.3">
      <c r="B59" s="6" t="str">
        <f xml:space="preserve"> CONCATENATE( "AddSymbolProperty ", B23, " ", "81 ", "{'", C23, "'}" )</f>
        <v>AddSymbolProperty DEADTIME_LSON 81 {'0'}</v>
      </c>
    </row>
    <row r="60" spans="1:2" ht="14.45" x14ac:dyDescent="0.3">
      <c r="B60" s="6" t="str">
        <f xml:space="preserve"> CONCATENATE( "AddSymbolProperty ", B24, " ", "81 ", "{'", C24, "'}" )</f>
        <v>AddSymbolProperty SWS_HYSTWD 81 {'0.1'}</v>
      </c>
    </row>
    <row r="61" spans="1:2" ht="14.45" x14ac:dyDescent="0.3">
      <c r="B61" s="6" t="str">
        <f xml:space="preserve"> CONCATENATE( "AddSymbolProperty ", B25, " ", "81 ", "{'", C25, "'}" )</f>
        <v>AddSymbolProperty SWS_TH 81 {'1'}</v>
      </c>
    </row>
    <row r="62" spans="1:2" ht="14.45" x14ac:dyDescent="0.3">
      <c r="B62" s="6" t="str">
        <f xml:space="preserve"> CONCATENATE( "AddSymbolProperty ", B26, " ", "81 ", "{'", C26, "'}" )</f>
        <v>AddSymbolProperty SWS_EN_DELAY 81 {'0'}</v>
      </c>
    </row>
    <row r="63" spans="1:2" ht="14.45" x14ac:dyDescent="0.3">
      <c r="B63" s="6" t="str">
        <f xml:space="preserve"> CONCATENATE( "AddSymbolProperty ", B27, " ", "81 ", "{'", C27, "'}" )</f>
        <v>AddSymbolProperty SWS_DELAY 81 {'3n'}</v>
      </c>
    </row>
    <row r="64" spans="1:2" ht="14.45" x14ac:dyDescent="0.3">
      <c r="B64" s="6" t="str">
        <f xml:space="preserve"> CONCATENATE( "AddSymbolProperty ", B28, " ", "81 ", "{'", C28, "'}" )</f>
        <v>AddSymbolProperty ZCS_HYSTWD 81 {'2m'}</v>
      </c>
    </row>
    <row r="65" spans="2:2" ht="14.45" x14ac:dyDescent="0.3">
      <c r="B65" s="6" t="str">
        <f xml:space="preserve"> CONCATENATE( "AddSymbolProperty ", B29, " ", "81 ", "{'", C29, "'}" )</f>
        <v>AddSymbolProperty ZCS_TH 81 {'2m'}</v>
      </c>
    </row>
    <row r="66" spans="2:2" ht="14.45" x14ac:dyDescent="0.3">
      <c r="B66" s="6" t="str">
        <f xml:space="preserve"> CONCATENATE( "AddSymbolProperty ", B30, " ", "81 ", "{'", C30, "'}" )</f>
        <v>AddSymbolProperty ZCS_EN_DELAY 81 {'40n'}</v>
      </c>
    </row>
    <row r="67" spans="2:2" ht="14.45" x14ac:dyDescent="0.3">
      <c r="B67" s="6" t="str">
        <f t="shared" ref="B67:B70" si="6" xml:space="preserve"> CONCATENATE( "AddSymbolProperty ", B31, " ", "81 ", "{'", C31, "'}" )</f>
        <v>AddSymbolProperty ZCS_DELAY 81 {'10n'}</v>
      </c>
    </row>
    <row r="68" spans="2:2" x14ac:dyDescent="0.25">
      <c r="B68" s="6" t="str">
        <f t="shared" si="6"/>
        <v>AddSymbolProperty LS_EN_DELAY 81 {'0'}</v>
      </c>
    </row>
    <row r="69" spans="2:2" x14ac:dyDescent="0.25">
      <c r="B69" s="6" t="str">
        <f t="shared" si="6"/>
        <v>AddSymbolProperty PROBES_ENABLED 81 {'0'}</v>
      </c>
    </row>
    <row r="70" spans="2:2" x14ac:dyDescent="0.25">
      <c r="B70" s="6" t="str">
        <f t="shared" si="6"/>
        <v>AddSymbolProperty PROBES_ENABLED_TON 81 {'0'}</v>
      </c>
    </row>
    <row r="71" spans="2:2" x14ac:dyDescent="0.25">
      <c r="B71" s="6" t="str">
        <f xml:space="preserve"> CONCATENATE( "AddSymbolProperty SIMPLIS_TEMPLATE ", "65 ", "{'&lt;ref&gt; &lt;nodelist&gt; &lt;value&gt; vars: ", E34, "'}" )</f>
        <v>AddSymbolProperty SIMPLIS_TEMPLATE 65 {'&lt;ref&gt; &lt;nodelist&gt; &lt;value&gt; vars: DEADTIME_HSON=''%DEADTIME_HSON%'' DEADTIME_LSON=%DEADTIME_LSON% SWS_HYSTWD=%SWS_HYSTWD% SWS_TH=%SWS_TH% SWS_EN_DELAY=%SWS_EN_DELAY% SWS_DELAY=%SWS_DELAY% ZCS_HYSTWD=%ZCS_HYSTWD% ZCS_TH=%ZCS_TH% ZCS_EN_DELAY=%ZCS_EN_DELAY% ZCS_DELAY=%ZCS_DELAY% LS_EN_DELAY=%LS_EN_DELAY% PROBES_ENABLED=%PROBES_ENABLED% PROBES_ENABLED_TON=%PROBES_ENABLED_TON%'}</v>
      </c>
    </row>
    <row r="72" spans="2:2" x14ac:dyDescent="0.25">
      <c r="B72" s="22"/>
    </row>
    <row r="73" spans="2:2" x14ac:dyDescent="0.25">
      <c r="B73" s="22"/>
    </row>
    <row r="74" spans="2:2" x14ac:dyDescent="0.25">
      <c r="B74" s="22"/>
    </row>
    <row r="75" spans="2:2" x14ac:dyDescent="0.25">
      <c r="B75" s="22"/>
    </row>
    <row r="76" spans="2:2" x14ac:dyDescent="0.25">
      <c r="B76" s="22"/>
    </row>
    <row r="77" spans="2:2" x14ac:dyDescent="0.25">
      <c r="B77" s="22"/>
    </row>
    <row r="78" spans="2:2" x14ac:dyDescent="0.25">
      <c r="B78" s="22"/>
    </row>
    <row r="79" spans="2:2" x14ac:dyDescent="0.25">
      <c r="B79" s="22"/>
    </row>
    <row r="80" spans="2:2" x14ac:dyDescent="0.25">
      <c r="B80" s="22"/>
    </row>
    <row r="81" spans="2:2" x14ac:dyDescent="0.25">
      <c r="B81" s="22"/>
    </row>
  </sheetData>
  <mergeCells count="1">
    <mergeCell ref="B5:H5"/>
  </mergeCells>
  <dataValidations xWindow="952" yWindow="825" count="19">
    <dataValidation allowBlank="1" showInputMessage="1" showErrorMessage="1" promptTitle="Please don't edit these cells" prompt="These cells are automatically calculated" sqref="Q8:Q11 Q38 D22:E34 Q15:Q18 Q22:Q34"/>
    <dataValidation type="custom" allowBlank="1" showInputMessage="1" showErrorMessage="1" errorTitle="No commas allowed in titles" error="You cannot put commas in group titles." promptTitle="Enter group titles" prompt="Group titles cannot contain commas" sqref="D15:E18">
      <formula1>IFERROR(SEARCH(",",D15),0)=0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15:B18 B8:B11 I22:J34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38">
      <formula1>IFERROR(SEARCH(",",B38),0)=0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38">
      <formula1>IFERROR(SEARCH(",",C38),0)=0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22:F34">
      <formula1>AND(IFERROR(SEARCH(":",F22),0)=0,IFERROR(SEARCH(",",F22),0)=0)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22:B34">
      <formula1>IFERROR(SEARCH(" ",B22),0)=0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22:C34">
      <formula1>IFERROR(SEARCH(" ",C22),0)=0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22:H34"/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2:K34">
      <formula1>AND( ISNUMBER(K22), K22&gt;=0 )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22:L34">
      <formula1>AND( ISNUMBER(L22), L22&gt;=0 )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22:O34">
      <formula1>AND(IFERROR(SEARCH(":",O22),0)=0,IFERROR(SEARCH(",",O22),0)=0)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22:M34">
      <formula1>AND(IFERROR(SEARCH(":",M22),0)=0,IFERROR(SEARCH(",",M22),0)=0)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5:F18">
      <formula1>AND( ISNUMBER(F15), F15&gt;=0 )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5:G18">
      <formula1>AND( ISNUMBER(G15), G15&gt;=0 )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5:H18">
      <formula1>AND( ISNUMBER(H15), H15&gt;=0 )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5:I18">
      <formula1>AND( ISNUMBER(I15), I15&gt;=0 )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5:J18">
      <formula1>AND( ISNUMBER(J15), J15&gt;=0 )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5:L18">
      <formula1>AND( ISNUMBER(L15), L15&gt;=0 )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N22:N34</xm:sqref>
        </x14:dataValidation>
        <x14:dataValidation type="list" allowBlank="1" showInputMessage="1" showErrorMessage="1">
          <x14:formula1>
            <xm:f>'TYPE data'!$B$3:$B$11</xm:f>
          </x14:formula1>
          <xm:sqref>G22:G34</xm:sqref>
        </x14:dataValidation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C15:C18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K15:K18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3" sqref="B3:B11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63</v>
      </c>
    </row>
    <row r="3" spans="2:4" ht="14.45" x14ac:dyDescent="0.3">
      <c r="B3" t="s">
        <v>65</v>
      </c>
      <c r="C3" t="s">
        <v>19</v>
      </c>
      <c r="D3">
        <v>0</v>
      </c>
    </row>
    <row r="4" spans="2:4" ht="14.45" x14ac:dyDescent="0.3">
      <c r="B4" t="s">
        <v>3</v>
      </c>
      <c r="C4" t="s">
        <v>22</v>
      </c>
      <c r="D4">
        <v>1</v>
      </c>
    </row>
    <row r="5" spans="2:4" ht="14.45" x14ac:dyDescent="0.3">
      <c r="B5" t="s">
        <v>5</v>
      </c>
    </row>
    <row r="6" spans="2:4" ht="14.45" x14ac:dyDescent="0.3">
      <c r="B6" t="s">
        <v>7</v>
      </c>
    </row>
    <row r="7" spans="2:4" ht="14.45" x14ac:dyDescent="0.3">
      <c r="B7" t="s">
        <v>8</v>
      </c>
    </row>
    <row r="8" spans="2:4" ht="14.45" x14ac:dyDescent="0.3">
      <c r="B8" t="s">
        <v>6</v>
      </c>
    </row>
    <row r="9" spans="2:4" ht="14.45" x14ac:dyDescent="0.3">
      <c r="B9" t="s">
        <v>23</v>
      </c>
    </row>
    <row r="10" spans="2:4" ht="14.45" x14ac:dyDescent="0.3">
      <c r="B10" t="s">
        <v>19</v>
      </c>
    </row>
    <row r="11" spans="2:4" ht="14.45" x14ac:dyDescent="0.3">
      <c r="B11" t="s">
        <v>24</v>
      </c>
    </row>
    <row r="101" spans="2:2" x14ac:dyDescent="0.25">
      <c r="B101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 Bridge</cp:lastModifiedBy>
  <dcterms:created xsi:type="dcterms:W3CDTF">2014-08-01T12:57:01Z</dcterms:created>
  <dcterms:modified xsi:type="dcterms:W3CDTF">2016-04-15T16:53:49Z</dcterms:modified>
</cp:coreProperties>
</file>